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f145d8e14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st comparison" sheetId="1" r:id="R8d13b9bb99004a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0.00"/>
  </x:numFmts>
  <x:fonts count="6">
    <x:font>
      <x:sz val="11"/>
      <x:name val="Carlito"/>
    </x:font>
    <x:font>
      <x:sz val="11"/>
      <x:color rgb="FF20382F"/>
      <x:name val="Arial"/>
    </x:font>
    <x:font>
      <x:b/>
      <x:sz val="18"/>
      <x:color rgb="FF20382F"/>
      <x:name val="Arial"/>
    </x:font>
    <x:font>
      <x:b/>
      <x:sz val="11"/>
      <x:color rgb="FF9C5D1B"/>
      <x:name val="Arial"/>
    </x:font>
    <x:font>
      <x:b/>
      <x:sz val="11"/>
      <x:color rgb="FFFFFFFF"/>
      <x:name val="Arial"/>
    </x:font>
    <x:font>
      <x:b/>
      <x:sz val="11"/>
      <x:color rgb="FF2038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4E40"/>
      </x:patternFill>
    </x:fill>
    <x:fill>
      <x:patternFill patternType="solid">
        <x:fgColor rgb="FFFFF0C9"/>
      </x:patternFill>
    </x:fill>
    <x:fill>
      <x:patternFill patternType="solid">
        <x:fgColor rgb="FFE3EF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bb2dec8214652" /><Relationship Type="http://schemas.openxmlformats.org/officeDocument/2006/relationships/theme" Target="/xl/theme/theme1.xml" Id="R5280b24809b84418" /><Relationship Type="http://schemas.openxmlformats.org/officeDocument/2006/relationships/sharedStrings" Target="/xl/sharedStrings.xml" Id="R17d2b00c72c34045" /><Relationship Type="http://schemas.openxmlformats.org/officeDocument/2006/relationships/worksheet" Target="/xl/worksheets/sheet1.xml" Id="R8d13b9bb99004a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3" hidden="0" customWidth="1"/>
    <x:col min="3" max="3" width="23" hidden="0" customWidth="1"/>
    <x:col min="4" max="4" width="23" hidden="0" customWidth="1"/>
  </x:cols>
  <x:sheetData>
    <x:row r="1" ht="29" customHeight="1">
      <x:c r="A1" s="3" t="str">
        <x:v>Sweetener cost comparison</x:v>
      </x:c>
      <x:c r="B1" s="2"/>
      <x:c r="C1" s="2"/>
      <x:c r="D1" s="2"/>
    </x:row>
    <x:row r="2" ht="29" customHeight="1">
      <x:c r="A2" s="4" t="str">
        <x:v>Example inputs only — not a current quotation.</x:v>
      </x:c>
      <x:c r="B2" s="2"/>
      <x:c r="C2" s="2"/>
      <x:c r="D2" s="2"/>
    </x:row>
    <x:row r="3" ht="29" customHeight="1">
      <x:c r="A3" s="2" t="str">
        <x:v>Change yellow inputs; use one currency and the same finished batch.</x:v>
      </x:c>
      <x:c r="B3" s="2"/>
      <x:c r="C3" s="2"/>
      <x:c r="D3" s="2"/>
    </x:row>
    <x:row r="4" ht="42" customHeight="1">
      <x:c r="A4" s="10" t="str">
        <x:v>Result for the reference batch</x:v>
      </x:c>
      <x:c r="B4" s="10" t="str">
        <x:v>Sucrose control</x:v>
      </x:c>
      <x:c r="C4" s="10" t="str">
        <x:v>5× blend example</x:v>
      </x:c>
      <x:c r="D4" s="10" t="str">
        <x:v>10× blend example</x:v>
      </x:c>
    </x:row>
    <x:row r="5" ht="29" customHeight="1">
      <x:c r="A5" s="2" t="str">
        <x:v>Dose used (kg)</x:v>
      </x:c>
      <x:c r="B5" s="12" t="n">
        <x:f>IF(OR(NOT(ISNUMBER($B$16)),$B$16&lt;=0,NOT(ISNUMBER(B19)),B19&lt;=0),"Check inputs",$B$16)</x:f>
        <x:v>100</x:v>
      </x:c>
      <x:c r="C5" s="12" t="n">
        <x:f>IF(OR(NOT(ISNUMBER($B$16)),$B$16&lt;=0,NOT(ISNUMBER(C19)),C19&lt;=0),"Check inputs",IF(AND(NOT(ISBLANK(C20)),OR(NOT(ISNUMBER(C20)),C20&lt;=0)),"Check inputs",IF(ISBLANK(C20),$B$16/C19,C20)))</x:f>
        <x:v>20</x:v>
      </x:c>
      <x:c r="D5" s="12" t="n">
        <x:f>IF(OR(NOT(ISNUMBER($B$16)),$B$16&lt;=0,NOT(ISNUMBER(D19)),D19&lt;=0),"Check inputs",IF(AND(NOT(ISBLANK(D20)),OR(NOT(ISNUMBER(D20)),D20&lt;=0)),"Check inputs",IF(ISBLANK(D20),$B$16/D19,D20)))</x:f>
        <x:v>10</x:v>
      </x:c>
    </x:row>
    <x:row r="6" ht="29" customHeight="1">
      <x:c r="A6" s="2" t="str">
        <x:v>Sweetener cost (selected currency)</x:v>
      </x:c>
      <x:c r="B6" s="12" t="n">
        <x:f>IF(ISBLANK(B18),"",IF(OR(NOT(ISNUMBER(B18)),B18&lt;0,NOT(ISNUMBER(B5))),"Check inputs",B5*B18))</x:f>
        <x:v>520</x:v>
      </x:c>
      <x:c r="C6" s="12" t="n">
        <x:f>IF(ISBLANK(C18),"",IF(OR(NOT(ISNUMBER(C18)),C18&lt;0,NOT(ISNUMBER(C5))),"Check inputs",C5*C18))</x:f>
        <x:v>340</x:v>
      </x:c>
      <x:c r="D6" s="12" t="n">
        <x:f>IF(ISBLANK(D18),"",IF(OR(NOT(ISNUMBER(D18)),D18&lt;0,NOT(ISNUMBER(D5))),"Check inputs",D5*D18))</x:f>
        <x:v>220</x:v>
      </x:c>
    </x:row>
    <x:row r="7" ht="29" customHeight="1">
      <x:c r="A7" s="2" t="str">
        <x:v>Other comparison costs</x:v>
      </x:c>
      <x:c r="B7" s="12" t="n">
        <x:f>IF(ISBLANK(B21),"",IF(OR(NOT(ISNUMBER(B21)),B21&lt;0),"Check inputs",B21))</x:f>
        <x:v>0</x:v>
      </x:c>
      <x:c r="C7" s="12" t="n">
        <x:f>IF(ISBLANK(C21),"",IF(OR(NOT(ISNUMBER(C21)),C21&lt;0),"Check inputs",C21))</x:f>
        <x:v>0</x:v>
      </x:c>
      <x:c r="D7" s="12" t="n">
        <x:f>IF(ISBLANK(D21),"",IF(OR(NOT(ISNUMBER(D21)),D21&lt;0),"Check inputs",D21))</x:f>
        <x:v>0</x:v>
      </x:c>
    </x:row>
    <x:row r="8" ht="29" customHeight="1">
      <x:c r="A8" s="9" t="str">
        <x:v>Total comparison cost</x:v>
      </x:c>
      <x:c r="B8" s="13" t="n">
        <x:f>IF(OR(B6="Check inputs",B7="Check inputs"),"Check inputs",IF(COUNT(B6:B7)=2,SUM(B6:B7),""))</x:f>
        <x:v>520</x:v>
      </x:c>
      <x:c r="C8" s="13" t="n">
        <x:f>IF(OR(C6="Check inputs",C7="Check inputs"),"Check inputs",IF(COUNT(C6:C7)=2,SUM(C6:C7),""))</x:f>
        <x:v>340</x:v>
      </x:c>
      <x:c r="D8" s="13" t="n">
        <x:f>IF(OR(D6="Check inputs",D7="Check inputs"),"Check inputs",IF(COUNT(D6:D7)=2,SUM(D6:D7),""))</x:f>
        <x:v>220</x:v>
      </x:c>
    </x:row>
    <x:row r="9" ht="29" customHeight="1">
      <x:c r="A9" s="9" t="str">
        <x:v>Saving versus control</x:v>
      </x:c>
      <x:c r="B9" s="13" t="n">
        <x:f>IF(AND(ISNUMBER($B$8),ISNUMBER(B8)),$B$8-B8,IF(OR($B$8="Check inputs",B8="Check inputs"),"Check inputs",""))</x:f>
        <x:v>0</x:v>
      </x:c>
      <x:c r="C9" s="13" t="n">
        <x:f>IF(AND(ISNUMBER($B$8),ISNUMBER(C8)),$B$8-C8,IF(OR($B$8="Check inputs",C8="Check inputs"),"Check inputs",""))</x:f>
        <x:v>180</x:v>
      </x:c>
      <x:c r="D9" s="13" t="n">
        <x:f>IF(AND(ISNUMBER($B$8),ISNUMBER(D8)),$B$8-D8,IF(OR($B$8="Check inputs",D8="Check inputs"),"Check inputs",""))</x:f>
        <x:v>300</x:v>
      </x:c>
    </x:row>
    <x:row r="10" ht="29" customHeight="1">
      <x:c r="A10" s="9" t="str">
        <x:v>Saving versus control (%)</x:v>
      </x:c>
      <x:c r="B10" s="14" t="n">
        <x:f>IF(ISNUMBER(B9),IF($B$8=0,"n.a.",B9/$B$8),B9)</x:f>
        <x:v>0</x:v>
      </x:c>
      <x:c r="C10" s="14" t="n">
        <x:f>IF(ISNUMBER(C9),IF($B$8=0,"n.a.",C9/$B$8),C9)</x:f>
        <x:v>0.34615384615384615</x:v>
      </x:c>
      <x:c r="D10" s="14" t="n">
        <x:f>IF(ISNUMBER(D9),IF($B$8=0,"n.a.",D9/$B$8),D9)</x:f>
        <x:v>0.5769230769230769</x:v>
      </x:c>
    </x:row>
    <x:row r="11" ht="29" customHeight="1">
      <x:c r="A11" s="2" t="str"/>
      <x:c r="B11" s="2"/>
      <x:c r="C11" s="2"/>
      <x:c r="D11" s="2"/>
    </x:row>
    <x:row r="12" ht="29" customHeight="1">
      <x:c r="A12" s="2" t="str">
        <x:v>Dose basis</x:v>
      </x:c>
      <x:c r="B12" s="2" t="str">
        <x:f>"Reference"</x:f>
        <x:v>Reference</x:v>
      </x:c>
      <x:c r="C12" s="2" t="str">
        <x:f>IF(ISBLANK(C20),"Nominal estimate","Trial dose entered")</x:f>
        <x:v>Nominal estimate</x:v>
      </x:c>
      <x:c r="D12" s="2" t="str">
        <x:f>IF(ISBLANK(D20),"Nominal estimate","Trial dose entered")</x:f>
        <x:v>Nominal estimate</x:v>
      </x:c>
    </x:row>
    <x:row r="13" ht="29" customHeight="1">
      <x:c r="A13" s="2"/>
      <x:c r="B13" s="2"/>
      <x:c r="C13" s="2"/>
      <x:c r="D13" s="2"/>
    </x:row>
    <x:row r="14" ht="29" customHeight="1">
      <x:c r="A14" s="6" t="str">
        <x:v>Inputs — replace example values with your own</x:v>
      </x:c>
      <x:c r="B14" s="6"/>
      <x:c r="C14" s="6"/>
      <x:c r="D14" s="6"/>
    </x:row>
    <x:row r="15" ht="29" customHeight="1">
      <x:c r="A15" s="2" t="str">
        <x:v>Currency</x:v>
      </x:c>
      <x:c r="B15" s="7" t="str">
        <x:v>CNY</x:v>
      </x:c>
      <x:c r="C15" s="2"/>
      <x:c r="D15" s="2"/>
    </x:row>
    <x:row r="16" ht="29" customHeight="1">
      <x:c r="A16" s="2" t="str">
        <x:v>Reference sugar mass (kg)</x:v>
      </x:c>
      <x:c r="B16" s="7" t="n">
        <x:v>100</x:v>
      </x:c>
      <x:c r="C16" s="2"/>
      <x:c r="D16" s="2"/>
    </x:row>
    <x:row r="17" ht="29" customHeight="1">
      <x:c r="A17" s="2"/>
      <x:c r="B17" s="2"/>
      <x:c r="C17" s="2"/>
      <x:c r="D17" s="2"/>
    </x:row>
    <x:row r="18" ht="29" customHeight="1">
      <x:c r="A18" s="2" t="str">
        <x:v>Price per kg</x:v>
      </x:c>
      <x:c r="B18" s="15" t="n">
        <x:v>5.2</x:v>
      </x:c>
      <x:c r="C18" s="15" t="n">
        <x:v>17</x:v>
      </x:c>
      <x:c r="D18" s="15" t="n">
        <x:v>22</x:v>
      </x:c>
    </x:row>
    <x:row r="19" ht="29" customHeight="1">
      <x:c r="A19" s="2" t="str">
        <x:v>Nominal sweetness multiple</x:v>
      </x:c>
      <x:c r="B19" s="15" t="n">
        <x:v>1</x:v>
      </x:c>
      <x:c r="C19" s="15" t="n">
        <x:v>5</x:v>
      </x:c>
      <x:c r="D19" s="15" t="n">
        <x:v>10</x:v>
      </x:c>
    </x:row>
    <x:row r="20" ht="29" customHeight="1">
      <x:c r="A20" s="2" t="str">
        <x:v>Tested blend dose (kg; optional)</x:v>
      </x:c>
      <x:c r="B20" s="16"/>
      <x:c r="C20" s="15"/>
      <x:c r="D20" s="15"/>
    </x:row>
    <x:row r="21" ht="29" customHeight="1">
      <x:c r="A21" s="2" t="str">
        <x:v>Other costs per reference batch</x:v>
      </x:c>
      <x:c r="B21" s="15" t="n">
        <x:v>0</x:v>
      </x:c>
      <x:c r="C21" s="15" t="n">
        <x:v>0</x:v>
      </x:c>
      <x:c r="D21" s="15" t="n">
        <x:v>0</x:v>
      </x:c>
    </x:row>
    <x:row r="22" ht="33" customHeight="1">
      <x:c r="A22" s="11" t="str">
        <x:v>Leave tested dose blank for a nominal estimate; enter a positive tested dose to override.</x:v>
      </x:c>
      <x:c r="B22" s="11"/>
      <x:c r="C22" s="11"/>
      <x:c r="D22" s="11"/>
    </x:row>
    <x:row r="23" ht="33" customHeight="1">
      <x:c r="A23" s="11"/>
      <x:c r="B23" s="11"/>
      <x:c r="C23" s="11"/>
      <x:c r="D23" s="11"/>
    </x:row>
    <x:row r="24" ht="33" customHeight="1">
      <x:c r="A24" s="10" t="str">
        <x:v>Method and use</x:v>
      </x:c>
      <x:c r="B24" s="10"/>
      <x:c r="C24" s="10"/>
      <x:c r="D24" s="10"/>
    </x:row>
    <x:row r="25" ht="33" customHeight="1">
      <x:c r="A25" s="11" t="str">
        <x:v>Nominal dose = reference sugar mass ÷ sweetness multiple.</x:v>
      </x:c>
      <x:c r="B25" s="11"/>
      <x:c r="C25" s="11"/>
      <x:c r="D25" s="11"/>
    </x:row>
    <x:row r="26" ht="33" customHeight="1">
      <x:c r="A26" s="11" t="str">
        <x:v>Trial dose overrides the estimate; confirm equal sweetness in your product.</x:v>
      </x:c>
      <x:c r="B26" s="11"/>
      <x:c r="C26" s="11"/>
      <x:c r="D26" s="11"/>
    </x:row>
    <x:row r="27" ht="33" customHeight="1">
      <x:c r="A27" s="11" t="str">
        <x:v>Other costs start at zero: enter replacement solids, process and delivery costs.</x:v>
      </x:c>
      <x:c r="B27" s="11"/>
      <x:c r="C27" s="11"/>
      <x:c r="D27" s="11"/>
    </x:row>
    <x:row r="28" ht="33" customHeight="1">
      <x:c r="A28" s="11" t="str">
        <x:v>This is a selected-cost comparison, not the total cost of the finished food.</x:v>
      </x:c>
      <x:c r="B28" s="11"/>
      <x:c r="C28" s="11"/>
      <x:c r="D28" s="11"/>
    </x:row>
    <x:row r="29" ht="33" customHeight="1">
      <x:c r="A29" s="11" t="str">
        <x:v>Example basis: Hengliyuan article; CNY 5.20, 17 and 22/kg; 1×, 5× and 10×.</x:v>
      </x:c>
      <x:c r="B29" s="11"/>
      <x:c r="C29" s="11"/>
      <x:c r="D29" s="11"/>
    </x:row>
    <x:row r="30" ht="33" customHeight="1">
      <x:c r="A30" s="11" t="str">
        <x:v>heng-li-yuan.com/en/resources/erythritol-sucralose-blend-dose-cost-comparison/</x:v>
      </x:c>
      <x:c r="B30" s="11"/>
      <x:c r="C30" s="11"/>
      <x:c r="D30" s="11"/>
    </x:row>
  </x:sheetData>
  <x:mergeCells>
    <x:mergeCell ref="A1:D1"/>
    <x:mergeCell ref="A2:D2"/>
    <x:mergeCell ref="A3:D3"/>
    <x:mergeCell ref="A14:D14"/>
    <x:mergeCell ref="A24:D24"/>
    <x:mergeCell ref="A25:D25"/>
    <x:mergeCell ref="A26:D26"/>
    <x:mergeCell ref="A27:D27"/>
    <x:mergeCell ref="A28:D28"/>
    <x:mergeCell ref="A29:D29"/>
    <x:mergeCell ref="A30:D30"/>
    <x:mergeCell ref="A22:D22"/>
  </x:mergeCells>
  <x:pageMargins left="0.7" right="0.7" top="0.75" bottom="0.75" header="0.3" footer="0.3"/>
</x:worksheet>
</file>